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5.2 ОЛЯ\"/>
    </mc:Choice>
  </mc:AlternateContent>
  <xr:revisionPtr revIDLastSave="0" documentId="13_ncr:1_{BB9A3B84-518C-4367-819C-294B09B29A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онъюнктурный анализ" sheetId="1" r:id="rId1"/>
  </sheets>
  <definedNames>
    <definedName name="_xlnm.Print_Titles" localSheetId="0">'Конъюнктурный анализ'!$12:$12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I18" i="1" s="1"/>
  <c r="Q18" i="1" s="1"/>
  <c r="H17" i="1"/>
  <c r="I17" i="1" s="1"/>
  <c r="Q17" i="1" s="1"/>
  <c r="H16" i="1"/>
  <c r="I16" i="1" s="1"/>
  <c r="Q16" i="1" s="1"/>
  <c r="H15" i="1"/>
  <c r="I15" i="1" s="1"/>
  <c r="Q15" i="1" s="1"/>
  <c r="H13" i="1"/>
  <c r="I13" i="1" s="1"/>
  <c r="Q13" i="1" s="1"/>
  <c r="H14" i="1" l="1"/>
  <c r="I14" i="1" s="1"/>
  <c r="Q14" i="1" s="1"/>
</calcChain>
</file>

<file path=xl/sharedStrings.xml><?xml version="1.0" encoding="utf-8"?>
<sst xmlns="http://schemas.openxmlformats.org/spreadsheetml/2006/main" count="103" uniqueCount="59">
  <si>
    <t xml:space="preserve">Приложение № 1 </t>
  </si>
  <si>
    <t xml:space="preserve">Утверждено приказом № 421 от 4 августа 2020 г. Минстроя РФ в редакции приказа № 55 от 30 января 2024 </t>
  </si>
  <si>
    <t xml:space="preserve">Сводная таблица результатов конъюнктурного анализа </t>
  </si>
  <si>
    <t/>
  </si>
  <si>
    <t>(наименование объекта строительства)</t>
  </si>
  <si>
    <t>КА О_В177</t>
  </si>
  <si>
    <t>№ п.п.</t>
  </si>
  <si>
    <t>Код ресурса, затрат</t>
  </si>
  <si>
    <t>Наименование ресурса, затрат</t>
  </si>
  <si>
    <t>Полное наименование ресурса, затрат в обосновывающем документе</t>
  </si>
  <si>
    <t>Единица измерения ресурса, затрат</t>
  </si>
  <si>
    <t>Единица измерения ресурса, затрат в обосновывающем документе</t>
  </si>
  <si>
    <t>Текущая отпускная цена за единицу измерения в обосновывающем документе с НДС, руб.</t>
  </si>
  <si>
    <t>Текущая отпускная цена за единицу измерения в обосновывающем документе без НДС, руб.</t>
  </si>
  <si>
    <t>Текущая отпускная цена за единицу измерения без НДС, руб. в соответствии с графой 5</t>
  </si>
  <si>
    <t>Затраты на перевозку</t>
  </si>
  <si>
    <t>Заготовительно-складские расходы</t>
  </si>
  <si>
    <t>Дополнительные затраты, предусмотренные пунктами 88, 117, 119–121 Методики</t>
  </si>
  <si>
    <t>Сметная цена без НДС, руб. за единицу измерения</t>
  </si>
  <si>
    <t>Год</t>
  </si>
  <si>
    <t>Квартал</t>
  </si>
  <si>
    <t>Полное и (или) сокращенное (при наличии) наименования производителя / поставщика</t>
  </si>
  <si>
    <t>Страна производителя оборудования, производственного и хозяйственного инвентаря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</si>
  <si>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</si>
  <si>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</si>
  <si>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</si>
  <si>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</si>
  <si>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- производитель (1) / поставщик (2)</t>
  </si>
  <si>
    <t>%</t>
  </si>
  <si>
    <t>руб.за единицу измерения без НДС</t>
  </si>
  <si>
    <t>руб.</t>
  </si>
  <si>
    <t>Наименование затрат</t>
  </si>
  <si>
    <t>1.1</t>
  </si>
  <si>
    <t>шт</t>
  </si>
  <si>
    <t>0%</t>
  </si>
  <si>
    <t>1.2</t>
  </si>
  <si>
    <t>1.3</t>
  </si>
  <si>
    <t>2.1</t>
  </si>
  <si>
    <t>2.2</t>
  </si>
  <si>
    <t>2.3</t>
  </si>
  <si>
    <t>4</t>
  </si>
  <si>
    <t>г. Москва</t>
  </si>
  <si>
    <t>г. Красноярск</t>
  </si>
  <si>
    <t>КА О_1.5.2</t>
  </si>
  <si>
    <t>Сервер - 16 шт., многофункциональные устройства - 41 шт., ИБП - 1 шт.</t>
  </si>
  <si>
    <t xml:space="preserve">Сервер Nerpa - 16шт., МФУ Pantum M6500W - 41шт., ИБП System electric Smart – 1 шт. </t>
  </si>
  <si>
    <t>ООО «ДиБиЭй"</t>
  </si>
  <si>
    <t>222101001</t>
  </si>
  <si>
    <t>2221241230</t>
  </si>
  <si>
    <t>г. Барнаул</t>
  </si>
  <si>
    <t>ООО "АЛЬДО"</t>
  </si>
  <si>
    <t>246301001</t>
  </si>
  <si>
    <t>2463005592</t>
  </si>
  <si>
    <t>ООО "Ампликом"</t>
  </si>
  <si>
    <t>771301001</t>
  </si>
  <si>
    <t>7713686554</t>
  </si>
  <si>
    <t>Внедрение и развитие программного комплекса САБПЭК(+модули)</t>
  </si>
  <si>
    <t>САБПЭК (+модули)</t>
  </si>
  <si>
    <t>О_1.5.2 Программное обеспечение и орг.техника в количестве 58 шт. (сервер - 16 шт., многофункциональные устройства - 41 шт., ИБП - 1 шт.), внедрение и развитие программного комплекса САБПЭК(+модули)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</si>
</sst>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charset val="1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right" vertical="top" wrapText="1"/>
    </xf>
    <xf numFmtId="0" fontId="11" fillId="0" borderId="2" xfId="0" applyFont="1" applyBorder="1" applyAlignment="1">
      <alignment horizontal="left" vertical="top" wrapText="1"/>
    </xf>
    <xf numFmtId="2" fontId="12" fillId="0" borderId="2" xfId="0" applyNumberFormat="1" applyFont="1" applyBorder="1" applyAlignment="1">
      <alignment horizontal="right" vertical="top"/>
    </xf>
    <xf numFmtId="49" fontId="11" fillId="0" borderId="2" xfId="0" applyNumberFormat="1" applyFont="1" applyBorder="1" applyAlignment="1">
      <alignment horizontal="center" vertical="top" textRotation="90" wrapText="1"/>
    </xf>
    <xf numFmtId="0" fontId="13" fillId="0" borderId="0" xfId="0" applyFont="1"/>
    <xf numFmtId="0" fontId="11" fillId="0" borderId="0" xfId="0" applyFont="1" applyAlignment="1">
      <alignment wrapText="1"/>
    </xf>
    <xf numFmtId="49" fontId="10" fillId="0" borderId="2" xfId="0" applyNumberFormat="1" applyFont="1" applyBorder="1" applyAlignment="1">
      <alignment vertical="top" wrapText="1"/>
    </xf>
    <xf numFmtId="49" fontId="15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horizontal="left" vertical="top" wrapText="1"/>
    </xf>
    <xf numFmtId="0" fontId="14" fillId="0" borderId="0" xfId="0" applyFont="1"/>
    <xf numFmtId="0" fontId="10" fillId="0" borderId="0" xfId="0" applyFont="1" applyAlignment="1">
      <alignment wrapText="1"/>
    </xf>
    <xf numFmtId="4" fontId="12" fillId="0" borderId="2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 wrapText="1"/>
    </xf>
    <xf numFmtId="4" fontId="15" fillId="0" borderId="2" xfId="0" applyNumberFormat="1" applyFont="1" applyBorder="1" applyAlignment="1">
      <alignment horizontal="right" vertical="top" wrapText="1"/>
    </xf>
    <xf numFmtId="49" fontId="7" fillId="0" borderId="2" xfId="0" applyNumberFormat="1" applyFont="1" applyBorder="1" applyAlignment="1">
      <alignment horizontal="center" vertical="top" textRotation="90" wrapText="1"/>
    </xf>
    <xf numFmtId="49" fontId="7" fillId="0" borderId="2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right" vertical="top"/>
    </xf>
    <xf numFmtId="4" fontId="9" fillId="0" borderId="2" xfId="0" applyNumberFormat="1" applyFont="1" applyBorder="1" applyAlignment="1">
      <alignment horizontal="right" vertical="top" wrapText="1"/>
    </xf>
    <xf numFmtId="2" fontId="9" fillId="0" borderId="2" xfId="0" applyNumberFormat="1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center" vertical="top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/>
    </xf>
    <xf numFmtId="49" fontId="7" fillId="0" borderId="7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right" vertical="top" wrapText="1"/>
    </xf>
    <xf numFmtId="4" fontId="7" fillId="0" borderId="7" xfId="0" applyNumberFormat="1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right" vertical="top"/>
    </xf>
    <xf numFmtId="49" fontId="7" fillId="0" borderId="7" xfId="0" applyNumberFormat="1" applyFont="1" applyBorder="1" applyAlignment="1">
      <alignment horizontal="center" vertical="top" textRotation="90" wrapText="1"/>
    </xf>
    <xf numFmtId="49" fontId="8" fillId="0" borderId="7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vertical="top" wrapText="1"/>
    </xf>
    <xf numFmtId="49" fontId="3" fillId="0" borderId="8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right" vertical="top" wrapText="1"/>
    </xf>
    <xf numFmtId="4" fontId="12" fillId="0" borderId="8" xfId="0" applyNumberFormat="1" applyFont="1" applyBorder="1" applyAlignment="1">
      <alignment horizontal="right" vertical="top" wrapText="1"/>
    </xf>
    <xf numFmtId="4" fontId="11" fillId="0" borderId="8" xfId="0" applyNumberFormat="1" applyFont="1" applyBorder="1" applyAlignment="1">
      <alignment horizontal="right" vertical="top" wrapText="1"/>
    </xf>
    <xf numFmtId="0" fontId="3" fillId="0" borderId="8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2" fontId="12" fillId="0" borderId="8" xfId="0" applyNumberFormat="1" applyFont="1" applyBorder="1" applyAlignment="1">
      <alignment horizontal="right" vertical="top"/>
    </xf>
    <xf numFmtId="49" fontId="11" fillId="0" borderId="8" xfId="0" applyNumberFormat="1" applyFont="1" applyBorder="1" applyAlignment="1">
      <alignment horizontal="center" vertical="top" textRotation="90" wrapText="1"/>
    </xf>
    <xf numFmtId="49" fontId="3" fillId="0" borderId="8" xfId="0" applyNumberFormat="1" applyFont="1" applyBorder="1" applyAlignment="1">
      <alignment horizontal="center" vertical="top" textRotation="90" wrapText="1"/>
    </xf>
    <xf numFmtId="49" fontId="9" fillId="0" borderId="8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8"/>
  <sheetViews>
    <sheetView tabSelected="1" zoomScale="85" zoomScaleNormal="85" workbookViewId="0">
      <selection activeCell="G14" sqref="G14"/>
    </sheetView>
  </sheetViews>
  <sheetFormatPr defaultColWidth="8.85546875" defaultRowHeight="14.25" customHeight="1" x14ac:dyDescent="0.2"/>
  <cols>
    <col min="1" max="1" width="6" style="1" customWidth="1"/>
    <col min="2" max="2" width="8" style="1" customWidth="1"/>
    <col min="3" max="3" width="17.140625" style="1" customWidth="1"/>
    <col min="4" max="4" width="26.85546875" style="1" customWidth="1"/>
    <col min="5" max="5" width="5.7109375" style="1" customWidth="1"/>
    <col min="6" max="6" width="9.42578125" style="1" customWidth="1"/>
    <col min="7" max="9" width="13.85546875" style="1" customWidth="1"/>
    <col min="10" max="10" width="9.7109375" style="1" customWidth="1"/>
    <col min="11" max="11" width="8.5703125" style="1" customWidth="1"/>
    <col min="12" max="12" width="7" style="1" customWidth="1"/>
    <col min="13" max="13" width="7.42578125" style="1" customWidth="1"/>
    <col min="14" max="14" width="8.28515625" style="1" customWidth="1"/>
    <col min="15" max="15" width="9.7109375" style="1" customWidth="1"/>
    <col min="16" max="16" width="9.42578125" style="1" customWidth="1"/>
    <col min="17" max="17" width="13.85546875" style="1" customWidth="1"/>
    <col min="18" max="18" width="5.5703125" style="1" customWidth="1"/>
    <col min="19" max="19" width="3.28515625" style="1" customWidth="1"/>
    <col min="20" max="20" width="16" style="1" customWidth="1"/>
    <col min="21" max="21" width="11.140625" style="1" customWidth="1"/>
    <col min="22" max="22" width="4.85546875" style="1" customWidth="1"/>
    <col min="23" max="23" width="5.140625" style="1" customWidth="1"/>
    <col min="24" max="24" width="9" style="1" customWidth="1"/>
    <col min="25" max="25" width="13.85546875" style="1" customWidth="1"/>
    <col min="26" max="26" width="6.7109375" style="1" customWidth="1"/>
    <col min="27" max="29" width="8.85546875" style="1"/>
    <col min="30" max="32" width="343" style="2" hidden="1" customWidth="1"/>
    <col min="33" max="16384" width="8.85546875" style="1"/>
  </cols>
  <sheetData>
    <row r="1" spans="1:32" customFormat="1" ht="15" x14ac:dyDescent="0.25">
      <c r="T1" s="3"/>
      <c r="U1" s="3"/>
      <c r="V1" s="4"/>
      <c r="W1" s="4"/>
      <c r="X1" s="4"/>
      <c r="Y1" s="5"/>
      <c r="Z1" s="6" t="s">
        <v>0</v>
      </c>
    </row>
    <row r="2" spans="1:32" customFormat="1" ht="15" x14ac:dyDescent="0.25">
      <c r="T2" s="3"/>
      <c r="U2" s="3"/>
      <c r="V2" s="3"/>
      <c r="W2" s="3"/>
      <c r="X2" s="3"/>
      <c r="Y2" s="7"/>
      <c r="Z2" s="8" t="s">
        <v>1</v>
      </c>
    </row>
    <row r="3" spans="1:32" customFormat="1" ht="15" x14ac:dyDescent="0.25">
      <c r="T3" s="3"/>
      <c r="U3" s="3"/>
      <c r="V3" s="3"/>
      <c r="W3" s="3"/>
      <c r="X3" s="3"/>
      <c r="Y3" s="7"/>
      <c r="Z3" s="8"/>
    </row>
    <row r="4" spans="1:32" customFormat="1" ht="26.25" customHeight="1" x14ac:dyDescent="0.25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</row>
    <row r="6" spans="1:32" customFormat="1" ht="28.5" customHeight="1" x14ac:dyDescent="0.25">
      <c r="A6" s="70" t="s">
        <v>58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D6" s="4" t="s">
        <v>3</v>
      </c>
    </row>
    <row r="7" spans="1:32" customFormat="1" ht="20.25" customHeight="1" x14ac:dyDescent="0.25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spans="1:32" customFormat="1" ht="15" x14ac:dyDescent="0.25">
      <c r="A8" s="72" t="s">
        <v>43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E8" s="9" t="s">
        <v>5</v>
      </c>
    </row>
    <row r="9" spans="1:32" customFormat="1" ht="13.5" customHeight="1" x14ac:dyDescent="0.25">
      <c r="A9" s="7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7"/>
      <c r="Z9" s="7"/>
    </row>
    <row r="10" spans="1:32" s="2" customFormat="1" ht="99" customHeight="1" x14ac:dyDescent="0.2">
      <c r="A10" s="73" t="s">
        <v>6</v>
      </c>
      <c r="B10" s="73" t="s">
        <v>7</v>
      </c>
      <c r="C10" s="66" t="s">
        <v>8</v>
      </c>
      <c r="D10" s="66" t="s">
        <v>9</v>
      </c>
      <c r="E10" s="66" t="s">
        <v>10</v>
      </c>
      <c r="F10" s="66" t="s">
        <v>11</v>
      </c>
      <c r="G10" s="66" t="s">
        <v>12</v>
      </c>
      <c r="H10" s="66" t="s">
        <v>13</v>
      </c>
      <c r="I10" s="66" t="s">
        <v>14</v>
      </c>
      <c r="J10" s="73" t="s">
        <v>15</v>
      </c>
      <c r="K10" s="73"/>
      <c r="L10" s="73" t="s">
        <v>16</v>
      </c>
      <c r="M10" s="73"/>
      <c r="N10" s="74" t="s">
        <v>17</v>
      </c>
      <c r="O10" s="75"/>
      <c r="P10" s="76"/>
      <c r="Q10" s="66" t="s">
        <v>18</v>
      </c>
      <c r="R10" s="66" t="s">
        <v>19</v>
      </c>
      <c r="S10" s="66" t="s">
        <v>20</v>
      </c>
      <c r="T10" s="66" t="s">
        <v>21</v>
      </c>
      <c r="U10" s="67" t="s">
        <v>22</v>
      </c>
      <c r="V10" s="66" t="s">
        <v>23</v>
      </c>
      <c r="W10" s="66" t="s">
        <v>24</v>
      </c>
      <c r="X10" s="66" t="s">
        <v>25</v>
      </c>
      <c r="Y10" s="66" t="s">
        <v>26</v>
      </c>
      <c r="Z10" s="66" t="s">
        <v>27</v>
      </c>
      <c r="AC10" s="13"/>
    </row>
    <row r="11" spans="1:32" s="2" customFormat="1" ht="85.5" customHeight="1" x14ac:dyDescent="0.2">
      <c r="A11" s="73"/>
      <c r="B11" s="73"/>
      <c r="C11" s="66"/>
      <c r="D11" s="66"/>
      <c r="E11" s="66"/>
      <c r="F11" s="66"/>
      <c r="G11" s="66"/>
      <c r="H11" s="66"/>
      <c r="I11" s="66"/>
      <c r="J11" s="12" t="s">
        <v>28</v>
      </c>
      <c r="K11" s="14" t="s">
        <v>29</v>
      </c>
      <c r="L11" s="12" t="s">
        <v>28</v>
      </c>
      <c r="M11" s="12" t="s">
        <v>30</v>
      </c>
      <c r="N11" s="11" t="s">
        <v>31</v>
      </c>
      <c r="O11" s="12" t="s">
        <v>28</v>
      </c>
      <c r="P11" s="12" t="s">
        <v>30</v>
      </c>
      <c r="Q11" s="66"/>
      <c r="R11" s="66"/>
      <c r="S11" s="66"/>
      <c r="T11" s="66"/>
      <c r="U11" s="68"/>
      <c r="V11" s="66"/>
      <c r="W11" s="66"/>
      <c r="X11" s="66"/>
      <c r="Y11" s="66"/>
      <c r="Z11" s="66"/>
      <c r="AC11" s="13"/>
    </row>
    <row r="12" spans="1:32" customFormat="1" ht="15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5">
        <v>18</v>
      </c>
      <c r="S12" s="15">
        <v>19</v>
      </c>
      <c r="T12" s="15">
        <v>20</v>
      </c>
      <c r="U12" s="15">
        <v>21</v>
      </c>
      <c r="V12" s="15">
        <v>22</v>
      </c>
      <c r="W12" s="15">
        <v>23</v>
      </c>
      <c r="X12" s="15">
        <v>24</v>
      </c>
      <c r="Y12" s="15">
        <v>25</v>
      </c>
      <c r="Z12" s="15">
        <v>26</v>
      </c>
    </row>
    <row r="13" spans="1:32" s="55" customFormat="1" ht="102" customHeight="1" x14ac:dyDescent="0.25">
      <c r="A13" s="17" t="s">
        <v>32</v>
      </c>
      <c r="B13" s="18"/>
      <c r="C13" s="18" t="s">
        <v>44</v>
      </c>
      <c r="D13" s="61" t="s">
        <v>45</v>
      </c>
      <c r="E13" s="19" t="s">
        <v>33</v>
      </c>
      <c r="F13" s="20" t="s">
        <v>33</v>
      </c>
      <c r="G13" s="58">
        <v>21572902</v>
      </c>
      <c r="H13" s="58">
        <f t="shared" ref="H13:H18" si="0">G13/1.2</f>
        <v>17977418.333333336</v>
      </c>
      <c r="I13" s="23">
        <f>H13</f>
        <v>17977418.333333336</v>
      </c>
      <c r="J13" s="20"/>
      <c r="K13" s="21"/>
      <c r="L13" s="22" t="s">
        <v>34</v>
      </c>
      <c r="M13" s="23">
        <v>0</v>
      </c>
      <c r="N13" s="24"/>
      <c r="O13" s="20"/>
      <c r="P13" s="21"/>
      <c r="Q13" s="62">
        <f>I13</f>
        <v>17977418.333333336</v>
      </c>
      <c r="R13" s="17">
        <v>2024</v>
      </c>
      <c r="S13" s="17" t="s">
        <v>40</v>
      </c>
      <c r="T13" s="20" t="s">
        <v>46</v>
      </c>
      <c r="U13" s="20"/>
      <c r="V13" s="60" t="s">
        <v>47</v>
      </c>
      <c r="W13" s="60" t="s">
        <v>48</v>
      </c>
      <c r="X13" s="25"/>
      <c r="Y13" s="61" t="s">
        <v>49</v>
      </c>
      <c r="Z13" s="17">
        <v>2</v>
      </c>
      <c r="AF13" s="16"/>
    </row>
    <row r="14" spans="1:32" s="47" customFormat="1" ht="102" customHeight="1" x14ac:dyDescent="0.25">
      <c r="A14" s="26" t="s">
        <v>35</v>
      </c>
      <c r="B14" s="27"/>
      <c r="C14" s="27" t="s">
        <v>44</v>
      </c>
      <c r="D14" s="28" t="s">
        <v>45</v>
      </c>
      <c r="E14" s="29" t="s">
        <v>33</v>
      </c>
      <c r="F14" s="30" t="s">
        <v>33</v>
      </c>
      <c r="G14" s="63">
        <v>25029210.600000001</v>
      </c>
      <c r="H14" s="63">
        <f t="shared" si="0"/>
        <v>20857675.500000004</v>
      </c>
      <c r="I14" s="33">
        <f t="shared" ref="I14:I18" si="1">H14</f>
        <v>20857675.500000004</v>
      </c>
      <c r="J14" s="30"/>
      <c r="K14" s="31"/>
      <c r="L14" s="32" t="s">
        <v>34</v>
      </c>
      <c r="M14" s="33">
        <v>0</v>
      </c>
      <c r="N14" s="34"/>
      <c r="O14" s="30"/>
      <c r="P14" s="31"/>
      <c r="Q14" s="64">
        <f t="shared" ref="Q14:Q18" si="2">I14</f>
        <v>20857675.500000004</v>
      </c>
      <c r="R14" s="26">
        <v>2024</v>
      </c>
      <c r="S14" s="26" t="s">
        <v>40</v>
      </c>
      <c r="T14" s="30" t="s">
        <v>50</v>
      </c>
      <c r="U14" s="30"/>
      <c r="V14" s="65" t="s">
        <v>51</v>
      </c>
      <c r="W14" s="65" t="s">
        <v>52</v>
      </c>
      <c r="X14" s="35"/>
      <c r="Y14" s="28" t="s">
        <v>42</v>
      </c>
      <c r="Z14" s="26">
        <v>2</v>
      </c>
      <c r="AF14" s="5"/>
    </row>
    <row r="15" spans="1:32" customFormat="1" ht="96" customHeight="1" thickBot="1" x14ac:dyDescent="0.3">
      <c r="A15" s="90" t="s">
        <v>36</v>
      </c>
      <c r="B15" s="91"/>
      <c r="C15" s="91" t="s">
        <v>44</v>
      </c>
      <c r="D15" s="92" t="s">
        <v>45</v>
      </c>
      <c r="E15" s="93" t="s">
        <v>33</v>
      </c>
      <c r="F15" s="94" t="s">
        <v>33</v>
      </c>
      <c r="G15" s="95">
        <v>23280560</v>
      </c>
      <c r="H15" s="96">
        <f t="shared" si="0"/>
        <v>19400466.666666668</v>
      </c>
      <c r="I15" s="97">
        <f t="shared" si="1"/>
        <v>19400466.666666668</v>
      </c>
      <c r="J15" s="94"/>
      <c r="K15" s="98"/>
      <c r="L15" s="99" t="s">
        <v>34</v>
      </c>
      <c r="M15" s="95">
        <v>0</v>
      </c>
      <c r="N15" s="100"/>
      <c r="O15" s="94"/>
      <c r="P15" s="98"/>
      <c r="Q15" s="101">
        <f t="shared" si="2"/>
        <v>19400466.666666668</v>
      </c>
      <c r="R15" s="90">
        <v>2024</v>
      </c>
      <c r="S15" s="90" t="s">
        <v>40</v>
      </c>
      <c r="T15" s="94" t="s">
        <v>53</v>
      </c>
      <c r="U15" s="94"/>
      <c r="V15" s="102" t="s">
        <v>54</v>
      </c>
      <c r="W15" s="103" t="s">
        <v>55</v>
      </c>
      <c r="X15" s="104"/>
      <c r="Y15" s="92" t="s">
        <v>41</v>
      </c>
      <c r="Z15" s="90">
        <v>2</v>
      </c>
      <c r="AF15" s="16"/>
    </row>
    <row r="16" spans="1:32" s="55" customFormat="1" ht="102" customHeight="1" x14ac:dyDescent="0.25">
      <c r="A16" s="77" t="s">
        <v>37</v>
      </c>
      <c r="B16" s="78"/>
      <c r="C16" s="79" t="s">
        <v>56</v>
      </c>
      <c r="D16" s="79" t="s">
        <v>57</v>
      </c>
      <c r="E16" s="80" t="s">
        <v>33</v>
      </c>
      <c r="F16" s="81" t="s">
        <v>33</v>
      </c>
      <c r="G16" s="82">
        <v>36577212</v>
      </c>
      <c r="H16" s="82">
        <f t="shared" si="0"/>
        <v>30481010</v>
      </c>
      <c r="I16" s="83">
        <f t="shared" si="1"/>
        <v>30481010</v>
      </c>
      <c r="J16" s="81"/>
      <c r="K16" s="84"/>
      <c r="L16" s="85" t="s">
        <v>34</v>
      </c>
      <c r="M16" s="83">
        <v>0</v>
      </c>
      <c r="N16" s="86"/>
      <c r="O16" s="81"/>
      <c r="P16" s="84"/>
      <c r="Q16" s="87">
        <f t="shared" si="2"/>
        <v>30481010</v>
      </c>
      <c r="R16" s="77">
        <v>2024</v>
      </c>
      <c r="S16" s="77" t="s">
        <v>40</v>
      </c>
      <c r="T16" s="81" t="s">
        <v>46</v>
      </c>
      <c r="U16" s="81"/>
      <c r="V16" s="88" t="s">
        <v>47</v>
      </c>
      <c r="W16" s="88" t="s">
        <v>48</v>
      </c>
      <c r="X16" s="89"/>
      <c r="Y16" s="79" t="s">
        <v>49</v>
      </c>
      <c r="Z16" s="77">
        <v>2</v>
      </c>
      <c r="AF16" s="16"/>
    </row>
    <row r="17" spans="1:32" s="47" customFormat="1" ht="102" customHeight="1" x14ac:dyDescent="0.25">
      <c r="A17" s="36" t="s">
        <v>38</v>
      </c>
      <c r="B17" s="38"/>
      <c r="C17" s="28" t="s">
        <v>56</v>
      </c>
      <c r="D17" s="28" t="s">
        <v>57</v>
      </c>
      <c r="E17" s="39" t="s">
        <v>33</v>
      </c>
      <c r="F17" s="40" t="s">
        <v>33</v>
      </c>
      <c r="G17" s="57">
        <v>48069959.280000001</v>
      </c>
      <c r="H17" s="57">
        <f t="shared" si="0"/>
        <v>40058299.400000006</v>
      </c>
      <c r="I17" s="43">
        <f t="shared" si="1"/>
        <v>40058299.400000006</v>
      </c>
      <c r="J17" s="40"/>
      <c r="K17" s="41"/>
      <c r="L17" s="42" t="s">
        <v>34</v>
      </c>
      <c r="M17" s="43">
        <v>0</v>
      </c>
      <c r="N17" s="44"/>
      <c r="O17" s="40"/>
      <c r="P17" s="41"/>
      <c r="Q17" s="45">
        <f t="shared" si="2"/>
        <v>40058299.400000006</v>
      </c>
      <c r="R17" s="36">
        <v>2024</v>
      </c>
      <c r="S17" s="26" t="s">
        <v>40</v>
      </c>
      <c r="T17" s="30" t="s">
        <v>50</v>
      </c>
      <c r="U17" s="30"/>
      <c r="V17" s="65" t="s">
        <v>51</v>
      </c>
      <c r="W17" s="65" t="s">
        <v>52</v>
      </c>
      <c r="X17" s="35"/>
      <c r="Y17" s="28" t="s">
        <v>42</v>
      </c>
      <c r="Z17" s="26">
        <v>2</v>
      </c>
      <c r="AF17" s="48"/>
    </row>
    <row r="18" spans="1:32" s="55" customFormat="1" ht="96" customHeight="1" x14ac:dyDescent="0.25">
      <c r="A18" s="26" t="s">
        <v>39</v>
      </c>
      <c r="B18" s="49"/>
      <c r="C18" s="28" t="s">
        <v>56</v>
      </c>
      <c r="D18" s="28" t="s">
        <v>57</v>
      </c>
      <c r="E18" s="50" t="s">
        <v>33</v>
      </c>
      <c r="F18" s="37" t="s">
        <v>33</v>
      </c>
      <c r="G18" s="53">
        <v>46656000</v>
      </c>
      <c r="H18" s="59">
        <f t="shared" si="0"/>
        <v>38880000</v>
      </c>
      <c r="I18" s="43">
        <f t="shared" si="1"/>
        <v>38880000</v>
      </c>
      <c r="J18" s="37"/>
      <c r="K18" s="51"/>
      <c r="L18" s="52" t="s">
        <v>34</v>
      </c>
      <c r="M18" s="53">
        <v>0</v>
      </c>
      <c r="N18" s="54"/>
      <c r="O18" s="37"/>
      <c r="P18" s="51"/>
      <c r="Q18" s="45">
        <f t="shared" si="2"/>
        <v>38880000</v>
      </c>
      <c r="R18" s="26">
        <v>2024</v>
      </c>
      <c r="S18" s="26" t="s">
        <v>40</v>
      </c>
      <c r="T18" s="30" t="s">
        <v>53</v>
      </c>
      <c r="U18" s="30"/>
      <c r="V18" s="46" t="s">
        <v>54</v>
      </c>
      <c r="W18" s="65" t="s">
        <v>55</v>
      </c>
      <c r="X18" s="35"/>
      <c r="Y18" s="28" t="s">
        <v>41</v>
      </c>
      <c r="Z18" s="26">
        <v>2</v>
      </c>
      <c r="AF18" s="56"/>
    </row>
  </sheetData>
  <mergeCells count="26">
    <mergeCell ref="A4:Z4"/>
    <mergeCell ref="A6:Z6"/>
    <mergeCell ref="A7:Z7"/>
    <mergeCell ref="A8:Z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K10"/>
    <mergeCell ref="L10:M10"/>
    <mergeCell ref="N10:P10"/>
    <mergeCell ref="V10:V11"/>
    <mergeCell ref="W10:W11"/>
    <mergeCell ref="X10:X11"/>
    <mergeCell ref="Y10:Y11"/>
    <mergeCell ref="Z10:Z11"/>
    <mergeCell ref="Q10:Q11"/>
    <mergeCell ref="R10:R11"/>
    <mergeCell ref="S10:S11"/>
    <mergeCell ref="T10:T11"/>
    <mergeCell ref="U10:U11"/>
  </mergeCells>
  <pageMargins left="0.31496062874794001" right="0.31496062874794001" top="0.78740155696868896" bottom="0.31496062874794001" header="0.19685038924217199" footer="0.19685038924217199"/>
  <pageSetup paperSize="9" scale="3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Конъюнктурный анализ</vt:lpstr>
      <vt:lpstr>'Конъюнктурный анализ'!Заголовки_для_печати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Лиморенко Анна Игоревна</cp:lastModifiedBy>
  <cp:lastPrinted>2025-10-25T08:41:10Z</cp:lastPrinted>
  <dcterms:created xsi:type="dcterms:W3CDTF">2015-06-05T18:19:34Z</dcterms:created>
  <dcterms:modified xsi:type="dcterms:W3CDTF">2025-11-03T03:20:04Z</dcterms:modified>
</cp:coreProperties>
</file>